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ctions cumulées" sheetId="1" state="visible" r:id="rId3"/>
    <sheet name="Aciers par mètre" sheetId="2" state="visible" r:id="rId4"/>
    <sheet name="Treillis - calculateur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<sst xmlns="http://schemas.openxmlformats.org/spreadsheetml/2006/main" count="53" uniqueCount="42">
  <si>
    <t xml:space="preserve">TABLEAU DES SECTIONS D'ACIERS COMMERCIALES</t>
  </si>
  <si>
    <t xml:space="preserve">Sections cumulées en cm² selon le diamètre et le nombre de barres — Acier HA, FeE500</t>
  </si>
  <si>
    <t xml:space="preserve">AJBTP® · ajbtp.com</t>
  </si>
  <si>
    <t xml:space="preserve">Diamètre</t>
  </si>
  <si>
    <t xml:space="preserve">Poids (kg/ml)</t>
  </si>
  <si>
    <t xml:space="preserve">Ø (mm)</t>
  </si>
  <si>
    <t xml:space="preserve">HA6</t>
  </si>
  <si>
    <t xml:space="preserve">HA8</t>
  </si>
  <si>
    <t xml:space="preserve">HA10</t>
  </si>
  <si>
    <t xml:space="preserve">HA12</t>
  </si>
  <si>
    <t xml:space="preserve">HA14</t>
  </si>
  <si>
    <t xml:space="preserve">HA16</t>
  </si>
  <si>
    <t xml:space="preserve">HA20</t>
  </si>
  <si>
    <t xml:space="preserve">HA25</t>
  </si>
  <si>
    <t xml:space="preserve">HA32</t>
  </si>
  <si>
    <t xml:space="preserve">HA40</t>
  </si>
  <si>
    <t xml:space="preserve">Formules employées</t>
  </si>
  <si>
    <t xml:space="preserve">Section d'une barre (cm²) = π × Ø² / 400   avec Ø en mm</t>
  </si>
  <si>
    <t xml:space="preserve">Poids linéique (kg/ml)    = Section (cm²) × 0,785   —  équivaut à Ø²/162</t>
  </si>
  <si>
    <t xml:space="preserve">Masse volumique de l'acier retenue : 7 850 kg/m³</t>
  </si>
  <si>
    <t xml:space="preserve">Toutes les valeurs sont calculées par formule : modifiez un diamètre en colonne N (masquée) et le tableau se recalcule.</t>
  </si>
  <si>
    <t xml:space="preserve">SECTIONS D'ACIER PAR MÈTRE LINÉAIRE</t>
  </si>
  <si>
    <t xml:space="preserve">En cm²/ml selon le diamètre et l'espacement — usage : dalles, voiles, radiers</t>
  </si>
  <si>
    <t xml:space="preserve">Espacement entre barres (cm)</t>
  </si>
  <si>
    <t xml:space="preserve">Section par mètre (cm²/ml) = (100 / espacement en cm) × section unitaire</t>
  </si>
  <si>
    <t xml:space="preserve">Exemple : HA10 tous les 15 cm → 6,67 barres/ml × 0,79 cm² = 5,24 cm²/ml</t>
  </si>
  <si>
    <t xml:space="preserve">TREILLIS SOUDÉS — CALCULATEUR</t>
  </si>
  <si>
    <t xml:space="preserve">Saisissez les caractéristiques de vos références fournisseur : sections et poids se calculent.</t>
  </si>
  <si>
    <t xml:space="preserve">Légende  —  cellules jaunes : à remplir (texte en bleu)  ·  colonnes F et G : calculées, ne pas modifier</t>
  </si>
  <si>
    <t xml:space="preserve">Désignation</t>
  </si>
  <si>
    <t xml:space="preserve">Ø porteur (mm)</t>
  </si>
  <si>
    <t xml:space="preserve">Espacement porteur (cm)</t>
  </si>
  <si>
    <t xml:space="preserve">Ø répartition (mm)</t>
  </si>
  <si>
    <t xml:space="preserve">Espacement répart. (cm)</t>
  </si>
  <si>
    <t xml:space="preserve">Section porteur (cm²/ml)</t>
  </si>
  <si>
    <t xml:space="preserve">Poids total (kg/m²)</t>
  </si>
  <si>
    <t xml:space="preserve">ST 25C (exemple)</t>
  </si>
  <si>
    <t xml:space="preserve">Section par mètre (cm²/ml) = (100 / espacement) × π × Ø² / 400</t>
  </si>
  <si>
    <t xml:space="preserve">Poids (kg/m²) = (section porteurs + section répartition) × 0,785</t>
  </si>
  <si>
    <t xml:space="preserve">IMPORTANT : les désignations et caractéristiques varient selon les fournisseurs et les pays.</t>
  </si>
  <si>
    <t xml:space="preserve">Reprenez les valeurs de la fiche technique de votre fournisseur avant toute commande.</t>
  </si>
  <si>
    <t xml:space="preserve">La ligne 7 est un exemple : remplacez-la par vos propres références.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</si>
</sst>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0.000"/>
    <numFmt numFmtId="167" formatCode="0.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F2346"/>
      <name val="Arial"/>
      <family val="0"/>
      <charset val="1"/>
    </font>
    <font>
      <i val="true"/>
      <sz val="9"/>
      <color rgb="FF41546E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F2346"/>
        <bgColor rgb="FF333333"/>
      </patternFill>
    </fill>
    <fill>
      <patternFill patternType="solid">
        <fgColor rgb="FFF2F4F7"/>
        <bgColor rgb="FFFFF4DE"/>
      </patternFill>
    </fill>
    <fill>
      <patternFill patternType="solid">
        <fgColor rgb="FFFFF4DE"/>
        <bgColor rgb="FFF2F4F7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EE7"/>
      </left>
      <right style="thin">
        <color rgb="FFD8DEE7"/>
      </right>
      <top style="thin">
        <color rgb="FFD8DEE7"/>
      </top>
      <bottom style="thin">
        <color rgb="FFD8DEE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4DE"/>
      <rgbColor rgb="FFF2F4F7"/>
      <rgbColor rgb="FF660066"/>
      <rgbColor rgb="FFFF8080"/>
      <rgbColor rgb="FF0066CC"/>
      <rgbColor rgb="FFD8DE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1546E"/>
      <rgbColor rgb="FF969696"/>
      <rgbColor rgb="FF0F234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1"/>
    <col collapsed="false" customWidth="true" hidden="false" outlineLevel="0" max="11" min="2" style="1" width="8.5"/>
    <col collapsed="false" customWidth="true" hidden="false" outlineLevel="0" max="12" min="12" style="1" width="13"/>
    <col collapsed="false" customWidth="true" hidden="true" outlineLevel="0" max="14" min="14" style="1" width="13"/>
  </cols>
  <sheetData>
    <row r="1" customFormat="false" ht="17.2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3" customFormat="false" ht="15" hidden="false" customHeight="true" outlineLevel="0" collapsed="false">
      <c r="A3" s="3" t="s">
        <v>2</v>
      </c>
    </row>
    <row r="5" customFormat="false" ht="15" hidden="false" customHeight="true" outlineLevel="0" collapsed="false">
      <c r="A5" s="4" t="s">
        <v>3</v>
      </c>
      <c r="B5" s="4" t="n">
        <v>1</v>
      </c>
      <c r="C5" s="4" t="n">
        <v>2</v>
      </c>
      <c r="D5" s="4" t="n">
        <v>3</v>
      </c>
      <c r="E5" s="4" t="n">
        <v>4</v>
      </c>
      <c r="F5" s="4" t="n">
        <v>5</v>
      </c>
      <c r="G5" s="4" t="n">
        <v>6</v>
      </c>
      <c r="H5" s="4" t="n">
        <v>7</v>
      </c>
      <c r="I5" s="4" t="n">
        <v>8</v>
      </c>
      <c r="J5" s="4" t="n">
        <v>9</v>
      </c>
      <c r="K5" s="4" t="n">
        <v>10</v>
      </c>
      <c r="L5" s="4" t="s">
        <v>4</v>
      </c>
      <c r="N5" s="5" t="s">
        <v>5</v>
      </c>
    </row>
    <row r="6" customFormat="false" ht="15" hidden="false" customHeight="true" outlineLevel="0" collapsed="false">
      <c r="A6" s="6" t="s">
        <v>6</v>
      </c>
      <c r="B6" s="7" t="n">
        <f aca="false">ROUND(1*PI()*$N6^2/400,2)</f>
        <v>0.28</v>
      </c>
      <c r="C6" s="7" t="n">
        <f aca="false">ROUND(2*PI()*$N6^2/400,2)</f>
        <v>0.57</v>
      </c>
      <c r="D6" s="7" t="n">
        <f aca="false">ROUND(3*PI()*$N6^2/400,2)</f>
        <v>0.85</v>
      </c>
      <c r="E6" s="7" t="n">
        <f aca="false">ROUND(4*PI()*$N6^2/400,2)</f>
        <v>1.13</v>
      </c>
      <c r="F6" s="7" t="n">
        <f aca="false">ROUND(5*PI()*$N6^2/400,2)</f>
        <v>1.41</v>
      </c>
      <c r="G6" s="7" t="n">
        <f aca="false">ROUND(6*PI()*$N6^2/400,2)</f>
        <v>1.7</v>
      </c>
      <c r="H6" s="7" t="n">
        <f aca="false">ROUND(7*PI()*$N6^2/400,2)</f>
        <v>1.98</v>
      </c>
      <c r="I6" s="7" t="n">
        <f aca="false">ROUND(8*PI()*$N6^2/400,2)</f>
        <v>2.26</v>
      </c>
      <c r="J6" s="7" t="n">
        <f aca="false">ROUND(9*PI()*$N6^2/400,2)</f>
        <v>2.54</v>
      </c>
      <c r="K6" s="7" t="n">
        <f aca="false">ROUND(10*PI()*$N6^2/400,2)</f>
        <v>2.83</v>
      </c>
      <c r="L6" s="8" t="n">
        <f aca="false">ROUND(PI()*$N6^2/400*0.785,3)</f>
        <v>0.222</v>
      </c>
      <c r="N6" s="9" t="n">
        <v>6</v>
      </c>
    </row>
    <row r="7" customFormat="false" ht="15" hidden="false" customHeight="true" outlineLevel="0" collapsed="false">
      <c r="A7" s="6" t="s">
        <v>7</v>
      </c>
      <c r="B7" s="7" t="n">
        <f aca="false">ROUND(1*PI()*$N7^2/400,2)</f>
        <v>0.5</v>
      </c>
      <c r="C7" s="7" t="n">
        <f aca="false">ROUND(2*PI()*$N7^2/400,2)</f>
        <v>1.01</v>
      </c>
      <c r="D7" s="7" t="n">
        <f aca="false">ROUND(3*PI()*$N7^2/400,2)</f>
        <v>1.51</v>
      </c>
      <c r="E7" s="7" t="n">
        <f aca="false">ROUND(4*PI()*$N7^2/400,2)</f>
        <v>2.01</v>
      </c>
      <c r="F7" s="7" t="n">
        <f aca="false">ROUND(5*PI()*$N7^2/400,2)</f>
        <v>2.51</v>
      </c>
      <c r="G7" s="7" t="n">
        <f aca="false">ROUND(6*PI()*$N7^2/400,2)</f>
        <v>3.02</v>
      </c>
      <c r="H7" s="7" t="n">
        <f aca="false">ROUND(7*PI()*$N7^2/400,2)</f>
        <v>3.52</v>
      </c>
      <c r="I7" s="7" t="n">
        <f aca="false">ROUND(8*PI()*$N7^2/400,2)</f>
        <v>4.02</v>
      </c>
      <c r="J7" s="7" t="n">
        <f aca="false">ROUND(9*PI()*$N7^2/400,2)</f>
        <v>4.52</v>
      </c>
      <c r="K7" s="7" t="n">
        <f aca="false">ROUND(10*PI()*$N7^2/400,2)</f>
        <v>5.03</v>
      </c>
      <c r="L7" s="8" t="n">
        <f aca="false">ROUND(PI()*$N7^2/400*0.785,3)</f>
        <v>0.395</v>
      </c>
      <c r="N7" s="9" t="n">
        <v>8</v>
      </c>
    </row>
    <row r="8" customFormat="false" ht="15" hidden="false" customHeight="true" outlineLevel="0" collapsed="false">
      <c r="A8" s="6" t="s">
        <v>8</v>
      </c>
      <c r="B8" s="7" t="n">
        <f aca="false">ROUND(1*PI()*$N8^2/400,2)</f>
        <v>0.79</v>
      </c>
      <c r="C8" s="7" t="n">
        <f aca="false">ROUND(2*PI()*$N8^2/400,2)</f>
        <v>1.57</v>
      </c>
      <c r="D8" s="7" t="n">
        <f aca="false">ROUND(3*PI()*$N8^2/400,2)</f>
        <v>2.36</v>
      </c>
      <c r="E8" s="7" t="n">
        <f aca="false">ROUND(4*PI()*$N8^2/400,2)</f>
        <v>3.14</v>
      </c>
      <c r="F8" s="7" t="n">
        <f aca="false">ROUND(5*PI()*$N8^2/400,2)</f>
        <v>3.93</v>
      </c>
      <c r="G8" s="7" t="n">
        <f aca="false">ROUND(6*PI()*$N8^2/400,2)</f>
        <v>4.71</v>
      </c>
      <c r="H8" s="7" t="n">
        <f aca="false">ROUND(7*PI()*$N8^2/400,2)</f>
        <v>5.5</v>
      </c>
      <c r="I8" s="7" t="n">
        <f aca="false">ROUND(8*PI()*$N8^2/400,2)</f>
        <v>6.28</v>
      </c>
      <c r="J8" s="7" t="n">
        <f aca="false">ROUND(9*PI()*$N8^2/400,2)</f>
        <v>7.07</v>
      </c>
      <c r="K8" s="7" t="n">
        <f aca="false">ROUND(10*PI()*$N8^2/400,2)</f>
        <v>7.85</v>
      </c>
      <c r="L8" s="8" t="n">
        <f aca="false">ROUND(PI()*$N8^2/400*0.785,3)</f>
        <v>0.617</v>
      </c>
      <c r="N8" s="9" t="n">
        <v>10</v>
      </c>
    </row>
    <row r="9" customFormat="false" ht="15" hidden="false" customHeight="true" outlineLevel="0" collapsed="false">
      <c r="A9" s="6" t="s">
        <v>9</v>
      </c>
      <c r="B9" s="7" t="n">
        <f aca="false">ROUND(1*PI()*$N9^2/400,2)</f>
        <v>1.13</v>
      </c>
      <c r="C9" s="7" t="n">
        <f aca="false">ROUND(2*PI()*$N9^2/400,2)</f>
        <v>2.26</v>
      </c>
      <c r="D9" s="7" t="n">
        <f aca="false">ROUND(3*PI()*$N9^2/400,2)</f>
        <v>3.39</v>
      </c>
      <c r="E9" s="7" t="n">
        <f aca="false">ROUND(4*PI()*$N9^2/400,2)</f>
        <v>4.52</v>
      </c>
      <c r="F9" s="7" t="n">
        <f aca="false">ROUND(5*PI()*$N9^2/400,2)</f>
        <v>5.65</v>
      </c>
      <c r="G9" s="7" t="n">
        <f aca="false">ROUND(6*PI()*$N9^2/400,2)</f>
        <v>6.79</v>
      </c>
      <c r="H9" s="7" t="n">
        <f aca="false">ROUND(7*PI()*$N9^2/400,2)</f>
        <v>7.92</v>
      </c>
      <c r="I9" s="7" t="n">
        <f aca="false">ROUND(8*PI()*$N9^2/400,2)</f>
        <v>9.05</v>
      </c>
      <c r="J9" s="7" t="n">
        <f aca="false">ROUND(9*PI()*$N9^2/400,2)</f>
        <v>10.18</v>
      </c>
      <c r="K9" s="7" t="n">
        <f aca="false">ROUND(10*PI()*$N9^2/400,2)</f>
        <v>11.31</v>
      </c>
      <c r="L9" s="8" t="n">
        <f aca="false">ROUND(PI()*$N9^2/400*0.785,3)</f>
        <v>0.888</v>
      </c>
      <c r="N9" s="9" t="n">
        <v>12</v>
      </c>
    </row>
    <row r="10" customFormat="false" ht="15" hidden="false" customHeight="true" outlineLevel="0" collapsed="false">
      <c r="A10" s="6" t="s">
        <v>10</v>
      </c>
      <c r="B10" s="7" t="n">
        <f aca="false">ROUND(1*PI()*$N10^2/400,2)</f>
        <v>1.54</v>
      </c>
      <c r="C10" s="7" t="n">
        <f aca="false">ROUND(2*PI()*$N10^2/400,2)</f>
        <v>3.08</v>
      </c>
      <c r="D10" s="7" t="n">
        <f aca="false">ROUND(3*PI()*$N10^2/400,2)</f>
        <v>4.62</v>
      </c>
      <c r="E10" s="7" t="n">
        <f aca="false">ROUND(4*PI()*$N10^2/400,2)</f>
        <v>6.16</v>
      </c>
      <c r="F10" s="7" t="n">
        <f aca="false">ROUND(5*PI()*$N10^2/400,2)</f>
        <v>7.7</v>
      </c>
      <c r="G10" s="7" t="n">
        <f aca="false">ROUND(6*PI()*$N10^2/400,2)</f>
        <v>9.24</v>
      </c>
      <c r="H10" s="7" t="n">
        <f aca="false">ROUND(7*PI()*$N10^2/400,2)</f>
        <v>10.78</v>
      </c>
      <c r="I10" s="7" t="n">
        <f aca="false">ROUND(8*PI()*$N10^2/400,2)</f>
        <v>12.32</v>
      </c>
      <c r="J10" s="7" t="n">
        <f aca="false">ROUND(9*PI()*$N10^2/400,2)</f>
        <v>13.85</v>
      </c>
      <c r="K10" s="7" t="n">
        <f aca="false">ROUND(10*PI()*$N10^2/400,2)</f>
        <v>15.39</v>
      </c>
      <c r="L10" s="8" t="n">
        <f aca="false">ROUND(PI()*$N10^2/400*0.785,3)</f>
        <v>1.208</v>
      </c>
      <c r="N10" s="9" t="n">
        <v>14</v>
      </c>
    </row>
    <row r="11" customFormat="false" ht="15" hidden="false" customHeight="true" outlineLevel="0" collapsed="false">
      <c r="A11" s="6" t="s">
        <v>11</v>
      </c>
      <c r="B11" s="7" t="n">
        <f aca="false">ROUND(1*PI()*$N11^2/400,2)</f>
        <v>2.01</v>
      </c>
      <c r="C11" s="7" t="n">
        <f aca="false">ROUND(2*PI()*$N11^2/400,2)</f>
        <v>4.02</v>
      </c>
      <c r="D11" s="7" t="n">
        <f aca="false">ROUND(3*PI()*$N11^2/400,2)</f>
        <v>6.03</v>
      </c>
      <c r="E11" s="7" t="n">
        <f aca="false">ROUND(4*PI()*$N11^2/400,2)</f>
        <v>8.04</v>
      </c>
      <c r="F11" s="7" t="n">
        <f aca="false">ROUND(5*PI()*$N11^2/400,2)</f>
        <v>10.05</v>
      </c>
      <c r="G11" s="7" t="n">
        <f aca="false">ROUND(6*PI()*$N11^2/400,2)</f>
        <v>12.06</v>
      </c>
      <c r="H11" s="7" t="n">
        <f aca="false">ROUND(7*PI()*$N11^2/400,2)</f>
        <v>14.07</v>
      </c>
      <c r="I11" s="7" t="n">
        <f aca="false">ROUND(8*PI()*$N11^2/400,2)</f>
        <v>16.08</v>
      </c>
      <c r="J11" s="7" t="n">
        <f aca="false">ROUND(9*PI()*$N11^2/400,2)</f>
        <v>18.1</v>
      </c>
      <c r="K11" s="7" t="n">
        <f aca="false">ROUND(10*PI()*$N11^2/400,2)</f>
        <v>20.11</v>
      </c>
      <c r="L11" s="8" t="n">
        <f aca="false">ROUND(PI()*$N11^2/400*0.785,3)</f>
        <v>1.578</v>
      </c>
      <c r="N11" s="9" t="n">
        <v>16</v>
      </c>
    </row>
    <row r="12" customFormat="false" ht="15" hidden="false" customHeight="true" outlineLevel="0" collapsed="false">
      <c r="A12" s="6" t="s">
        <v>12</v>
      </c>
      <c r="B12" s="7" t="n">
        <f aca="false">ROUND(1*PI()*$N12^2/400,2)</f>
        <v>3.14</v>
      </c>
      <c r="C12" s="7" t="n">
        <f aca="false">ROUND(2*PI()*$N12^2/400,2)</f>
        <v>6.28</v>
      </c>
      <c r="D12" s="7" t="n">
        <f aca="false">ROUND(3*PI()*$N12^2/400,2)</f>
        <v>9.42</v>
      </c>
      <c r="E12" s="7" t="n">
        <f aca="false">ROUND(4*PI()*$N12^2/400,2)</f>
        <v>12.57</v>
      </c>
      <c r="F12" s="7" t="n">
        <f aca="false">ROUND(5*PI()*$N12^2/400,2)</f>
        <v>15.71</v>
      </c>
      <c r="G12" s="7" t="n">
        <f aca="false">ROUND(6*PI()*$N12^2/400,2)</f>
        <v>18.85</v>
      </c>
      <c r="H12" s="7" t="n">
        <f aca="false">ROUND(7*PI()*$N12^2/400,2)</f>
        <v>21.99</v>
      </c>
      <c r="I12" s="7" t="n">
        <f aca="false">ROUND(8*PI()*$N12^2/400,2)</f>
        <v>25.13</v>
      </c>
      <c r="J12" s="7" t="n">
        <f aca="false">ROUND(9*PI()*$N12^2/400,2)</f>
        <v>28.27</v>
      </c>
      <c r="K12" s="7" t="n">
        <f aca="false">ROUND(10*PI()*$N12^2/400,2)</f>
        <v>31.42</v>
      </c>
      <c r="L12" s="8" t="n">
        <f aca="false">ROUND(PI()*$N12^2/400*0.785,3)</f>
        <v>2.466</v>
      </c>
      <c r="N12" s="9" t="n">
        <v>20</v>
      </c>
    </row>
    <row r="13" customFormat="false" ht="15" hidden="false" customHeight="true" outlineLevel="0" collapsed="false">
      <c r="A13" s="6" t="s">
        <v>13</v>
      </c>
      <c r="B13" s="7" t="n">
        <f aca="false">ROUND(1*PI()*$N13^2/400,2)</f>
        <v>4.91</v>
      </c>
      <c r="C13" s="7" t="n">
        <f aca="false">ROUND(2*PI()*$N13^2/400,2)</f>
        <v>9.82</v>
      </c>
      <c r="D13" s="7" t="n">
        <f aca="false">ROUND(3*PI()*$N13^2/400,2)</f>
        <v>14.73</v>
      </c>
      <c r="E13" s="7" t="n">
        <f aca="false">ROUND(4*PI()*$N13^2/400,2)</f>
        <v>19.63</v>
      </c>
      <c r="F13" s="7" t="n">
        <f aca="false">ROUND(5*PI()*$N13^2/400,2)</f>
        <v>24.54</v>
      </c>
      <c r="G13" s="7" t="n">
        <f aca="false">ROUND(6*PI()*$N13^2/400,2)</f>
        <v>29.45</v>
      </c>
      <c r="H13" s="7" t="n">
        <f aca="false">ROUND(7*PI()*$N13^2/400,2)</f>
        <v>34.36</v>
      </c>
      <c r="I13" s="7" t="n">
        <f aca="false">ROUND(8*PI()*$N13^2/400,2)</f>
        <v>39.27</v>
      </c>
      <c r="J13" s="7" t="n">
        <f aca="false">ROUND(9*PI()*$N13^2/400,2)</f>
        <v>44.18</v>
      </c>
      <c r="K13" s="7" t="n">
        <f aca="false">ROUND(10*PI()*$N13^2/400,2)</f>
        <v>49.09</v>
      </c>
      <c r="L13" s="8" t="n">
        <f aca="false">ROUND(PI()*$N13^2/400*0.785,3)</f>
        <v>3.853</v>
      </c>
      <c r="N13" s="9" t="n">
        <v>25</v>
      </c>
    </row>
    <row r="14" customFormat="false" ht="15" hidden="false" customHeight="true" outlineLevel="0" collapsed="false">
      <c r="A14" s="6" t="s">
        <v>14</v>
      </c>
      <c r="B14" s="7" t="n">
        <f aca="false">ROUND(1*PI()*$N14^2/400,2)</f>
        <v>8.04</v>
      </c>
      <c r="C14" s="7" t="n">
        <f aca="false">ROUND(2*PI()*$N14^2/400,2)</f>
        <v>16.08</v>
      </c>
      <c r="D14" s="7" t="n">
        <f aca="false">ROUND(3*PI()*$N14^2/400,2)</f>
        <v>24.13</v>
      </c>
      <c r="E14" s="7" t="n">
        <f aca="false">ROUND(4*PI()*$N14^2/400,2)</f>
        <v>32.17</v>
      </c>
      <c r="F14" s="7" t="n">
        <f aca="false">ROUND(5*PI()*$N14^2/400,2)</f>
        <v>40.21</v>
      </c>
      <c r="G14" s="7" t="n">
        <f aca="false">ROUND(6*PI()*$N14^2/400,2)</f>
        <v>48.25</v>
      </c>
      <c r="H14" s="7" t="n">
        <f aca="false">ROUND(7*PI()*$N14^2/400,2)</f>
        <v>56.3</v>
      </c>
      <c r="I14" s="7" t="n">
        <f aca="false">ROUND(8*PI()*$N14^2/400,2)</f>
        <v>64.34</v>
      </c>
      <c r="J14" s="7" t="n">
        <f aca="false">ROUND(9*PI()*$N14^2/400,2)</f>
        <v>72.38</v>
      </c>
      <c r="K14" s="7" t="n">
        <f aca="false">ROUND(10*PI()*$N14^2/400,2)</f>
        <v>80.42</v>
      </c>
      <c r="L14" s="8" t="n">
        <f aca="false">ROUND(PI()*$N14^2/400*0.785,3)</f>
        <v>6.313</v>
      </c>
      <c r="N14" s="9" t="n">
        <v>32</v>
      </c>
    </row>
    <row r="15" customFormat="false" ht="15" hidden="false" customHeight="true" outlineLevel="0" collapsed="false">
      <c r="A15" s="6" t="s">
        <v>15</v>
      </c>
      <c r="B15" s="7" t="n">
        <f aca="false">ROUND(1*PI()*$N15^2/400,2)</f>
        <v>12.57</v>
      </c>
      <c r="C15" s="7" t="n">
        <f aca="false">ROUND(2*PI()*$N15^2/400,2)</f>
        <v>25.13</v>
      </c>
      <c r="D15" s="7" t="n">
        <f aca="false">ROUND(3*PI()*$N15^2/400,2)</f>
        <v>37.7</v>
      </c>
      <c r="E15" s="7" t="n">
        <f aca="false">ROUND(4*PI()*$N15^2/400,2)</f>
        <v>50.27</v>
      </c>
      <c r="F15" s="7" t="n">
        <f aca="false">ROUND(5*PI()*$N15^2/400,2)</f>
        <v>62.83</v>
      </c>
      <c r="G15" s="7" t="n">
        <f aca="false">ROUND(6*PI()*$N15^2/400,2)</f>
        <v>75.4</v>
      </c>
      <c r="H15" s="7" t="n">
        <f aca="false">ROUND(7*PI()*$N15^2/400,2)</f>
        <v>87.96</v>
      </c>
      <c r="I15" s="7" t="n">
        <f aca="false">ROUND(8*PI()*$N15^2/400,2)</f>
        <v>100.53</v>
      </c>
      <c r="J15" s="7" t="n">
        <f aca="false">ROUND(9*PI()*$N15^2/400,2)</f>
        <v>113.1</v>
      </c>
      <c r="K15" s="7" t="n">
        <f aca="false">ROUND(10*PI()*$N15^2/400,2)</f>
        <v>125.66</v>
      </c>
      <c r="L15" s="8" t="n">
        <f aca="false">ROUND(PI()*$N15^2/400*0.785,3)</f>
        <v>9.865</v>
      </c>
      <c r="N15" s="9" t="n">
        <v>40</v>
      </c>
    </row>
    <row r="17" customFormat="false" ht="15" hidden="false" customHeight="true" outlineLevel="0" collapsed="false">
      <c r="A17" s="5" t="s">
        <v>16</v>
      </c>
    </row>
    <row r="18" customFormat="false" ht="15" hidden="false" customHeight="true" outlineLevel="0" collapsed="false">
      <c r="A18" s="9" t="s">
        <v>17</v>
      </c>
    </row>
    <row r="19" customFormat="false" ht="15" hidden="false" customHeight="true" outlineLevel="0" collapsed="false">
      <c r="A19" s="9" t="s">
        <v>18</v>
      </c>
    </row>
    <row r="20" customFormat="false" ht="15" hidden="false" customHeight="true" outlineLevel="0" collapsed="false">
      <c r="A20" s="3" t="s">
        <v>19</v>
      </c>
    </row>
    <row r="22" customFormat="false" ht="15" hidden="false" customHeight="true" outlineLevel="0" collapsed="false">
      <c r="A22" s="3" t="s">
        <v>20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1"/>
    <col collapsed="false" customWidth="true" hidden="false" outlineLevel="0" max="11" min="2" style="1" width="8.5"/>
    <col collapsed="false" customWidth="true" hidden="true" outlineLevel="0" max="14" min="14" style="1" width="13"/>
  </cols>
  <sheetData>
    <row r="1" customFormat="false" ht="17.25" hidden="false" customHeight="true" outlineLevel="0" collapsed="false">
      <c r="A1" s="2" t="s">
        <v>21</v>
      </c>
    </row>
    <row r="2" customFormat="false" ht="15" hidden="false" customHeight="true" outlineLevel="0" collapsed="false">
      <c r="A2" s="3" t="s">
        <v>22</v>
      </c>
    </row>
    <row r="3" customFormat="false" ht="15" hidden="false" customHeight="true" outlineLevel="0" collapsed="false">
      <c r="A3" s="3" t="s">
        <v>2</v>
      </c>
    </row>
    <row r="4" customFormat="false" ht="15" hidden="false" customHeight="true" outlineLevel="0" collapsed="false">
      <c r="B4" s="5" t="s">
        <v>23</v>
      </c>
    </row>
    <row r="5" customFormat="false" ht="15" hidden="false" customHeight="true" outlineLevel="0" collapsed="false">
      <c r="A5" s="4" t="s">
        <v>3</v>
      </c>
      <c r="B5" s="10" t="n">
        <v>5</v>
      </c>
      <c r="C5" s="10" t="n">
        <v>7.5</v>
      </c>
      <c r="D5" s="10" t="n">
        <v>10</v>
      </c>
      <c r="E5" s="10" t="n">
        <v>12.5</v>
      </c>
      <c r="F5" s="10" t="n">
        <v>15</v>
      </c>
      <c r="G5" s="10" t="n">
        <v>20</v>
      </c>
      <c r="H5" s="10" t="n">
        <v>25</v>
      </c>
      <c r="I5" s="10" t="n">
        <v>30</v>
      </c>
      <c r="J5" s="10" t="n">
        <v>33</v>
      </c>
      <c r="K5" s="10" t="n">
        <v>40</v>
      </c>
    </row>
    <row r="6" customFormat="false" ht="15" hidden="false" customHeight="true" outlineLevel="0" collapsed="false">
      <c r="A6" s="6" t="s">
        <v>6</v>
      </c>
      <c r="B6" s="7" t="n">
        <f aca="false">ROUND((100/B$5)*PI()*$N6^2/400,2)</f>
        <v>5.65</v>
      </c>
      <c r="C6" s="7" t="n">
        <f aca="false">ROUND((100/C$5)*PI()*$N6^2/400,2)</f>
        <v>3.77</v>
      </c>
      <c r="D6" s="7" t="n">
        <f aca="false">ROUND((100/D$5)*PI()*$N6^2/400,2)</f>
        <v>2.83</v>
      </c>
      <c r="E6" s="7" t="n">
        <f aca="false">ROUND((100/E$5)*PI()*$N6^2/400,2)</f>
        <v>2.26</v>
      </c>
      <c r="F6" s="7" t="n">
        <f aca="false">ROUND((100/F$5)*PI()*$N6^2/400,2)</f>
        <v>1.88</v>
      </c>
      <c r="G6" s="7" t="n">
        <f aca="false">ROUND((100/G$5)*PI()*$N6^2/400,2)</f>
        <v>1.41</v>
      </c>
      <c r="H6" s="7" t="n">
        <f aca="false">ROUND((100/H$5)*PI()*$N6^2/400,2)</f>
        <v>1.13</v>
      </c>
      <c r="I6" s="7" t="n">
        <f aca="false">ROUND((100/I$5)*PI()*$N6^2/400,2)</f>
        <v>0.94</v>
      </c>
      <c r="J6" s="7" t="n">
        <f aca="false">ROUND((100/J$5)*PI()*$N6^2/400,2)</f>
        <v>0.86</v>
      </c>
      <c r="K6" s="7" t="n">
        <f aca="false">ROUND((100/K$5)*PI()*$N6^2/400,2)</f>
        <v>0.71</v>
      </c>
      <c r="N6" s="9" t="n">
        <v>6</v>
      </c>
    </row>
    <row r="7" customFormat="false" ht="15" hidden="false" customHeight="true" outlineLevel="0" collapsed="false">
      <c r="A7" s="6" t="s">
        <v>7</v>
      </c>
      <c r="B7" s="7" t="n">
        <f aca="false">ROUND((100/B$5)*PI()*$N7^2/400,2)</f>
        <v>10.05</v>
      </c>
      <c r="C7" s="7" t="n">
        <f aca="false">ROUND((100/C$5)*PI()*$N7^2/400,2)</f>
        <v>6.7</v>
      </c>
      <c r="D7" s="7" t="n">
        <f aca="false">ROUND((100/D$5)*PI()*$N7^2/400,2)</f>
        <v>5.03</v>
      </c>
      <c r="E7" s="7" t="n">
        <f aca="false">ROUND((100/E$5)*PI()*$N7^2/400,2)</f>
        <v>4.02</v>
      </c>
      <c r="F7" s="7" t="n">
        <f aca="false">ROUND((100/F$5)*PI()*$N7^2/400,2)</f>
        <v>3.35</v>
      </c>
      <c r="G7" s="7" t="n">
        <f aca="false">ROUND((100/G$5)*PI()*$N7^2/400,2)</f>
        <v>2.51</v>
      </c>
      <c r="H7" s="7" t="n">
        <f aca="false">ROUND((100/H$5)*PI()*$N7^2/400,2)</f>
        <v>2.01</v>
      </c>
      <c r="I7" s="7" t="n">
        <f aca="false">ROUND((100/I$5)*PI()*$N7^2/400,2)</f>
        <v>1.68</v>
      </c>
      <c r="J7" s="7" t="n">
        <f aca="false">ROUND((100/J$5)*PI()*$N7^2/400,2)</f>
        <v>1.52</v>
      </c>
      <c r="K7" s="7" t="n">
        <f aca="false">ROUND((100/K$5)*PI()*$N7^2/400,2)</f>
        <v>1.26</v>
      </c>
      <c r="N7" s="9" t="n">
        <v>8</v>
      </c>
    </row>
    <row r="8" customFormat="false" ht="15" hidden="false" customHeight="true" outlineLevel="0" collapsed="false">
      <c r="A8" s="6" t="s">
        <v>8</v>
      </c>
      <c r="B8" s="7" t="n">
        <f aca="false">ROUND((100/B$5)*PI()*$N8^2/400,2)</f>
        <v>15.71</v>
      </c>
      <c r="C8" s="7" t="n">
        <f aca="false">ROUND((100/C$5)*PI()*$N8^2/400,2)</f>
        <v>10.47</v>
      </c>
      <c r="D8" s="7" t="n">
        <f aca="false">ROUND((100/D$5)*PI()*$N8^2/400,2)</f>
        <v>7.85</v>
      </c>
      <c r="E8" s="7" t="n">
        <f aca="false">ROUND((100/E$5)*PI()*$N8^2/400,2)</f>
        <v>6.28</v>
      </c>
      <c r="F8" s="7" t="n">
        <f aca="false">ROUND((100/F$5)*PI()*$N8^2/400,2)</f>
        <v>5.24</v>
      </c>
      <c r="G8" s="7" t="n">
        <f aca="false">ROUND((100/G$5)*PI()*$N8^2/400,2)</f>
        <v>3.93</v>
      </c>
      <c r="H8" s="7" t="n">
        <f aca="false">ROUND((100/H$5)*PI()*$N8^2/400,2)</f>
        <v>3.14</v>
      </c>
      <c r="I8" s="7" t="n">
        <f aca="false">ROUND((100/I$5)*PI()*$N8^2/400,2)</f>
        <v>2.62</v>
      </c>
      <c r="J8" s="7" t="n">
        <f aca="false">ROUND((100/J$5)*PI()*$N8^2/400,2)</f>
        <v>2.38</v>
      </c>
      <c r="K8" s="7" t="n">
        <f aca="false">ROUND((100/K$5)*PI()*$N8^2/400,2)</f>
        <v>1.96</v>
      </c>
      <c r="N8" s="9" t="n">
        <v>10</v>
      </c>
    </row>
    <row r="9" customFormat="false" ht="15" hidden="false" customHeight="true" outlineLevel="0" collapsed="false">
      <c r="A9" s="6" t="s">
        <v>9</v>
      </c>
      <c r="B9" s="7" t="n">
        <f aca="false">ROUND((100/B$5)*PI()*$N9^2/400,2)</f>
        <v>22.62</v>
      </c>
      <c r="C9" s="7" t="n">
        <f aca="false">ROUND((100/C$5)*PI()*$N9^2/400,2)</f>
        <v>15.08</v>
      </c>
      <c r="D9" s="7" t="n">
        <f aca="false">ROUND((100/D$5)*PI()*$N9^2/400,2)</f>
        <v>11.31</v>
      </c>
      <c r="E9" s="7" t="n">
        <f aca="false">ROUND((100/E$5)*PI()*$N9^2/400,2)</f>
        <v>9.05</v>
      </c>
      <c r="F9" s="7" t="n">
        <f aca="false">ROUND((100/F$5)*PI()*$N9^2/400,2)</f>
        <v>7.54</v>
      </c>
      <c r="G9" s="7" t="n">
        <f aca="false">ROUND((100/G$5)*PI()*$N9^2/400,2)</f>
        <v>5.65</v>
      </c>
      <c r="H9" s="7" t="n">
        <f aca="false">ROUND((100/H$5)*PI()*$N9^2/400,2)</f>
        <v>4.52</v>
      </c>
      <c r="I9" s="7" t="n">
        <f aca="false">ROUND((100/I$5)*PI()*$N9^2/400,2)</f>
        <v>3.77</v>
      </c>
      <c r="J9" s="7" t="n">
        <f aca="false">ROUND((100/J$5)*PI()*$N9^2/400,2)</f>
        <v>3.43</v>
      </c>
      <c r="K9" s="7" t="n">
        <f aca="false">ROUND((100/K$5)*PI()*$N9^2/400,2)</f>
        <v>2.83</v>
      </c>
      <c r="N9" s="9" t="n">
        <v>12</v>
      </c>
    </row>
    <row r="10" customFormat="false" ht="15" hidden="false" customHeight="true" outlineLevel="0" collapsed="false">
      <c r="A10" s="6" t="s">
        <v>10</v>
      </c>
      <c r="B10" s="7" t="n">
        <f aca="false">ROUND((100/B$5)*PI()*$N10^2/400,2)</f>
        <v>30.79</v>
      </c>
      <c r="C10" s="7" t="n">
        <f aca="false">ROUND((100/C$5)*PI()*$N10^2/400,2)</f>
        <v>20.53</v>
      </c>
      <c r="D10" s="7" t="n">
        <f aca="false">ROUND((100/D$5)*PI()*$N10^2/400,2)</f>
        <v>15.39</v>
      </c>
      <c r="E10" s="7" t="n">
        <f aca="false">ROUND((100/E$5)*PI()*$N10^2/400,2)</f>
        <v>12.32</v>
      </c>
      <c r="F10" s="7" t="n">
        <f aca="false">ROUND((100/F$5)*PI()*$N10^2/400,2)</f>
        <v>10.26</v>
      </c>
      <c r="G10" s="7" t="n">
        <f aca="false">ROUND((100/G$5)*PI()*$N10^2/400,2)</f>
        <v>7.7</v>
      </c>
      <c r="H10" s="7" t="n">
        <f aca="false">ROUND((100/H$5)*PI()*$N10^2/400,2)</f>
        <v>6.16</v>
      </c>
      <c r="I10" s="7" t="n">
        <f aca="false">ROUND((100/I$5)*PI()*$N10^2/400,2)</f>
        <v>5.13</v>
      </c>
      <c r="J10" s="7" t="n">
        <f aca="false">ROUND((100/J$5)*PI()*$N10^2/400,2)</f>
        <v>4.66</v>
      </c>
      <c r="K10" s="7" t="n">
        <f aca="false">ROUND((100/K$5)*PI()*$N10^2/400,2)</f>
        <v>3.85</v>
      </c>
      <c r="N10" s="9" t="n">
        <v>14</v>
      </c>
    </row>
    <row r="11" customFormat="false" ht="15" hidden="false" customHeight="true" outlineLevel="0" collapsed="false">
      <c r="A11" s="6" t="s">
        <v>11</v>
      </c>
      <c r="B11" s="7" t="n">
        <f aca="false">ROUND((100/B$5)*PI()*$N11^2/400,2)</f>
        <v>40.21</v>
      </c>
      <c r="C11" s="7" t="n">
        <f aca="false">ROUND((100/C$5)*PI()*$N11^2/400,2)</f>
        <v>26.81</v>
      </c>
      <c r="D11" s="7" t="n">
        <f aca="false">ROUND((100/D$5)*PI()*$N11^2/400,2)</f>
        <v>20.11</v>
      </c>
      <c r="E11" s="7" t="n">
        <f aca="false">ROUND((100/E$5)*PI()*$N11^2/400,2)</f>
        <v>16.08</v>
      </c>
      <c r="F11" s="7" t="n">
        <f aca="false">ROUND((100/F$5)*PI()*$N11^2/400,2)</f>
        <v>13.4</v>
      </c>
      <c r="G11" s="7" t="n">
        <f aca="false">ROUND((100/G$5)*PI()*$N11^2/400,2)</f>
        <v>10.05</v>
      </c>
      <c r="H11" s="7" t="n">
        <f aca="false">ROUND((100/H$5)*PI()*$N11^2/400,2)</f>
        <v>8.04</v>
      </c>
      <c r="I11" s="7" t="n">
        <f aca="false">ROUND((100/I$5)*PI()*$N11^2/400,2)</f>
        <v>6.7</v>
      </c>
      <c r="J11" s="7" t="n">
        <f aca="false">ROUND((100/J$5)*PI()*$N11^2/400,2)</f>
        <v>6.09</v>
      </c>
      <c r="K11" s="7" t="n">
        <f aca="false">ROUND((100/K$5)*PI()*$N11^2/400,2)</f>
        <v>5.03</v>
      </c>
      <c r="N11" s="9" t="n">
        <v>16</v>
      </c>
    </row>
    <row r="12" customFormat="false" ht="15" hidden="false" customHeight="true" outlineLevel="0" collapsed="false">
      <c r="A12" s="6" t="s">
        <v>12</v>
      </c>
      <c r="B12" s="7" t="n">
        <f aca="false">ROUND((100/B$5)*PI()*$N12^2/400,2)</f>
        <v>62.83</v>
      </c>
      <c r="C12" s="7" t="n">
        <f aca="false">ROUND((100/C$5)*PI()*$N12^2/400,2)</f>
        <v>41.89</v>
      </c>
      <c r="D12" s="7" t="n">
        <f aca="false">ROUND((100/D$5)*PI()*$N12^2/400,2)</f>
        <v>31.42</v>
      </c>
      <c r="E12" s="7" t="n">
        <f aca="false">ROUND((100/E$5)*PI()*$N12^2/400,2)</f>
        <v>25.13</v>
      </c>
      <c r="F12" s="7" t="n">
        <f aca="false">ROUND((100/F$5)*PI()*$N12^2/400,2)</f>
        <v>20.94</v>
      </c>
      <c r="G12" s="7" t="n">
        <f aca="false">ROUND((100/G$5)*PI()*$N12^2/400,2)</f>
        <v>15.71</v>
      </c>
      <c r="H12" s="7" t="n">
        <f aca="false">ROUND((100/H$5)*PI()*$N12^2/400,2)</f>
        <v>12.57</v>
      </c>
      <c r="I12" s="7" t="n">
        <f aca="false">ROUND((100/I$5)*PI()*$N12^2/400,2)</f>
        <v>10.47</v>
      </c>
      <c r="J12" s="7" t="n">
        <f aca="false">ROUND((100/J$5)*PI()*$N12^2/400,2)</f>
        <v>9.52</v>
      </c>
      <c r="K12" s="7" t="n">
        <f aca="false">ROUND((100/K$5)*PI()*$N12^2/400,2)</f>
        <v>7.85</v>
      </c>
      <c r="N12" s="9" t="n">
        <v>20</v>
      </c>
    </row>
    <row r="13" customFormat="false" ht="15" hidden="false" customHeight="true" outlineLevel="0" collapsed="false">
      <c r="A13" s="6" t="s">
        <v>13</v>
      </c>
      <c r="B13" s="7" t="n">
        <f aca="false">ROUND((100/B$5)*PI()*$N13^2/400,2)</f>
        <v>98.17</v>
      </c>
      <c r="C13" s="7" t="n">
        <f aca="false">ROUND((100/C$5)*PI()*$N13^2/400,2)</f>
        <v>65.45</v>
      </c>
      <c r="D13" s="7" t="n">
        <f aca="false">ROUND((100/D$5)*PI()*$N13^2/400,2)</f>
        <v>49.09</v>
      </c>
      <c r="E13" s="7" t="n">
        <f aca="false">ROUND((100/E$5)*PI()*$N13^2/400,2)</f>
        <v>39.27</v>
      </c>
      <c r="F13" s="7" t="n">
        <f aca="false">ROUND((100/F$5)*PI()*$N13^2/400,2)</f>
        <v>32.72</v>
      </c>
      <c r="G13" s="7" t="n">
        <f aca="false">ROUND((100/G$5)*PI()*$N13^2/400,2)</f>
        <v>24.54</v>
      </c>
      <c r="H13" s="7" t="n">
        <f aca="false">ROUND((100/H$5)*PI()*$N13^2/400,2)</f>
        <v>19.63</v>
      </c>
      <c r="I13" s="7" t="n">
        <f aca="false">ROUND((100/I$5)*PI()*$N13^2/400,2)</f>
        <v>16.36</v>
      </c>
      <c r="J13" s="7" t="n">
        <f aca="false">ROUND((100/J$5)*PI()*$N13^2/400,2)</f>
        <v>14.87</v>
      </c>
      <c r="K13" s="7" t="n">
        <f aca="false">ROUND((100/K$5)*PI()*$N13^2/400,2)</f>
        <v>12.27</v>
      </c>
      <c r="N13" s="9" t="n">
        <v>25</v>
      </c>
    </row>
    <row r="15" customFormat="false" ht="15" hidden="true" customHeight="true" outlineLevel="0" collapsed="false">
      <c r="B15" s="9" t="n">
        <v>5</v>
      </c>
      <c r="C15" s="9" t="n">
        <v>7.5</v>
      </c>
      <c r="D15" s="9" t="n">
        <v>10</v>
      </c>
      <c r="E15" s="9" t="n">
        <v>12.5</v>
      </c>
      <c r="F15" s="9" t="n">
        <v>15</v>
      </c>
      <c r="G15" s="9" t="n">
        <v>20</v>
      </c>
      <c r="H15" s="9" t="n">
        <v>25</v>
      </c>
      <c r="I15" s="9" t="n">
        <v>30</v>
      </c>
      <c r="J15" s="9" t="n">
        <v>33</v>
      </c>
      <c r="K15" s="9" t="n">
        <v>40</v>
      </c>
    </row>
    <row r="17" customFormat="false" ht="15" hidden="false" customHeight="true" outlineLevel="0" collapsed="false">
      <c r="A17" s="9" t="s">
        <v>24</v>
      </c>
    </row>
    <row r="18" customFormat="false" ht="15" hidden="false" customHeight="true" outlineLevel="0" collapsed="false">
      <c r="A18" s="3" t="s">
        <v>25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4"/>
    <col collapsed="false" customWidth="true" hidden="false" outlineLevel="0" max="3" min="3" style="0" width="20"/>
    <col collapsed="false" customWidth="true" hidden="false" outlineLevel="0" max="4" min="4" style="0" width="16"/>
    <col collapsed="false" customWidth="true" hidden="false" outlineLevel="0" max="6" min="5" style="0" width="20"/>
    <col collapsed="false" customWidth="true" hidden="false" outlineLevel="0" max="7" min="7" style="0" width="16"/>
  </cols>
  <sheetData>
    <row r="1" customFormat="false" ht="17.35" hidden="false" customHeight="false" outlineLevel="0" collapsed="false">
      <c r="A1" s="11" t="s">
        <v>26</v>
      </c>
    </row>
    <row r="2" customFormat="false" ht="15" hidden="false" customHeight="false" outlineLevel="0" collapsed="false">
      <c r="A2" s="12" t="s">
        <v>27</v>
      </c>
    </row>
    <row r="4" customFormat="false" ht="15" hidden="false" customHeight="false" outlineLevel="0" collapsed="false">
      <c r="A4" s="12" t="s">
        <v>28</v>
      </c>
    </row>
    <row r="6" customFormat="false" ht="31.5" hidden="false" customHeight="true" outlineLevel="0" collapsed="false">
      <c r="A6" s="13" t="s">
        <v>29</v>
      </c>
      <c r="B6" s="13" t="s">
        <v>30</v>
      </c>
      <c r="C6" s="13" t="s">
        <v>31</v>
      </c>
      <c r="D6" s="13" t="s">
        <v>32</v>
      </c>
      <c r="E6" s="13" t="s">
        <v>33</v>
      </c>
      <c r="F6" s="13" t="s">
        <v>34</v>
      </c>
      <c r="G6" s="13" t="s">
        <v>35</v>
      </c>
    </row>
    <row r="7" customFormat="false" ht="15" hidden="false" customHeight="false" outlineLevel="0" collapsed="false">
      <c r="A7" s="14" t="s">
        <v>36</v>
      </c>
      <c r="B7" s="15" t="n">
        <v>7</v>
      </c>
      <c r="C7" s="15" t="n">
        <v>15</v>
      </c>
      <c r="D7" s="15" t="n">
        <v>7</v>
      </c>
      <c r="E7" s="15" t="n">
        <v>30</v>
      </c>
      <c r="F7" s="7" t="n">
        <f aca="false">IF(OR(B7="",C7=""),"",ROUND((100/C7)*PI()*B7^2/400,2))</f>
        <v>2.57</v>
      </c>
      <c r="G7" s="16" t="n">
        <f aca="false">IF(OR(B7="",C7=""),"",ROUND(((100/C7)*PI()*B7^2/400+IF(OR(D7="",E7=""),0,(100/E7)*PI()*D7^2/400))*0.785,2))</f>
        <v>3.02</v>
      </c>
    </row>
    <row r="8" customFormat="false" ht="15" hidden="false" customHeight="false" outlineLevel="0" collapsed="false">
      <c r="A8" s="14"/>
      <c r="B8" s="15"/>
      <c r="C8" s="15"/>
      <c r="D8" s="15"/>
      <c r="E8" s="15"/>
      <c r="F8" s="7" t="str">
        <f aca="false">IF(OR(B8="",C8=""),"",ROUND((100/C8)*PI()*B8^2/400,2))</f>
        <v/>
      </c>
      <c r="G8" s="16" t="str">
        <f aca="false">IF(OR(B8="",C8=""),"",ROUND(((100/C8)*PI()*B8^2/400+IF(OR(D8="",E8=""),0,(100/E8)*PI()*D8^2/400))*0.785,2))</f>
        <v/>
      </c>
    </row>
    <row r="9" customFormat="false" ht="15" hidden="false" customHeight="false" outlineLevel="0" collapsed="false">
      <c r="A9" s="14"/>
      <c r="B9" s="15"/>
      <c r="C9" s="15"/>
      <c r="D9" s="15"/>
      <c r="E9" s="15"/>
      <c r="F9" s="7" t="str">
        <f aca="false">IF(OR(B9="",C9=""),"",ROUND((100/C9)*PI()*B9^2/400,2))</f>
        <v/>
      </c>
      <c r="G9" s="16" t="str">
        <f aca="false">IF(OR(B9="",C9=""),"",ROUND(((100/C9)*PI()*B9^2/400+IF(OR(D9="",E9=""),0,(100/E9)*PI()*D9^2/400))*0.785,2))</f>
        <v/>
      </c>
    </row>
    <row r="10" customFormat="false" ht="15" hidden="false" customHeight="false" outlineLevel="0" collapsed="false">
      <c r="A10" s="14"/>
      <c r="B10" s="15"/>
      <c r="C10" s="15"/>
      <c r="D10" s="15"/>
      <c r="E10" s="15"/>
      <c r="F10" s="7" t="str">
        <f aca="false">IF(OR(B10="",C10=""),"",ROUND((100/C10)*PI()*B10^2/400,2))</f>
        <v/>
      </c>
      <c r="G10" s="16" t="str">
        <f aca="false">IF(OR(B10="",C10=""),"",ROUND(((100/C10)*PI()*B10^2/400+IF(OR(D10="",E10=""),0,(100/E10)*PI()*D10^2/400))*0.785,2))</f>
        <v/>
      </c>
    </row>
    <row r="11" customFormat="false" ht="15" hidden="false" customHeight="false" outlineLevel="0" collapsed="false">
      <c r="A11" s="14"/>
      <c r="B11" s="15"/>
      <c r="C11" s="15"/>
      <c r="D11" s="15"/>
      <c r="E11" s="15"/>
      <c r="F11" s="7" t="str">
        <f aca="false">IF(OR(B11="",C11=""),"",ROUND((100/C11)*PI()*B11^2/400,2))</f>
        <v/>
      </c>
      <c r="G11" s="16" t="str">
        <f aca="false">IF(OR(B11="",C11=""),"",ROUND(((100/C11)*PI()*B11^2/400+IF(OR(D11="",E11=""),0,(100/E11)*PI()*D11^2/400))*0.785,2))</f>
        <v/>
      </c>
    </row>
    <row r="12" customFormat="false" ht="15" hidden="false" customHeight="false" outlineLevel="0" collapsed="false">
      <c r="A12" s="14"/>
      <c r="B12" s="15"/>
      <c r="C12" s="15"/>
      <c r="D12" s="15"/>
      <c r="E12" s="15"/>
      <c r="F12" s="7" t="str">
        <f aca="false">IF(OR(B12="",C12=""),"",ROUND((100/C12)*PI()*B12^2/400,2))</f>
        <v/>
      </c>
      <c r="G12" s="16" t="str">
        <f aca="false">IF(OR(B12="",C12=""),"",ROUND(((100/C12)*PI()*B12^2/400+IF(OR(D12="",E12=""),0,(100/E12)*PI()*D12^2/400))*0.785,2))</f>
        <v/>
      </c>
    </row>
    <row r="13" customFormat="false" ht="15" hidden="false" customHeight="false" outlineLevel="0" collapsed="false">
      <c r="A13" s="14"/>
      <c r="B13" s="15"/>
      <c r="C13" s="15"/>
      <c r="D13" s="15"/>
      <c r="E13" s="15"/>
      <c r="F13" s="7" t="str">
        <f aca="false">IF(OR(B13="",C13=""),"",ROUND((100/C13)*PI()*B13^2/400,2))</f>
        <v/>
      </c>
      <c r="G13" s="16" t="str">
        <f aca="false">IF(OR(B13="",C13=""),"",ROUND(((100/C13)*PI()*B13^2/400+IF(OR(D13="",E13=""),0,(100/E13)*PI()*D13^2/400))*0.785,2))</f>
        <v/>
      </c>
    </row>
    <row r="14" customFormat="false" ht="15" hidden="false" customHeight="false" outlineLevel="0" collapsed="false">
      <c r="A14" s="14"/>
      <c r="B14" s="15"/>
      <c r="C14" s="15"/>
      <c r="D14" s="15"/>
      <c r="E14" s="15"/>
      <c r="F14" s="7" t="str">
        <f aca="false">IF(OR(B14="",C14=""),"",ROUND((100/C14)*PI()*B14^2/400,2))</f>
        <v/>
      </c>
      <c r="G14" s="16" t="str">
        <f aca="false">IF(OR(B14="",C14=""),"",ROUND(((100/C14)*PI()*B14^2/400+IF(OR(D14="",E14=""),0,(100/E14)*PI()*D14^2/400))*0.785,2))</f>
        <v/>
      </c>
    </row>
    <row r="15" customFormat="false" ht="15" hidden="false" customHeight="false" outlineLevel="0" collapsed="false">
      <c r="A15" s="14"/>
      <c r="B15" s="15"/>
      <c r="C15" s="15"/>
      <c r="D15" s="15"/>
      <c r="E15" s="15"/>
      <c r="F15" s="7" t="str">
        <f aca="false">IF(OR(B15="",C15=""),"",ROUND((100/C15)*PI()*B15^2/400,2))</f>
        <v/>
      </c>
      <c r="G15" s="16" t="str">
        <f aca="false">IF(OR(B15="",C15=""),"",ROUND(((100/C15)*PI()*B15^2/400+IF(OR(D15="",E15=""),0,(100/E15)*PI()*D15^2/400))*0.785,2))</f>
        <v/>
      </c>
    </row>
    <row r="16" customFormat="false" ht="15" hidden="false" customHeight="false" outlineLevel="0" collapsed="false">
      <c r="A16" s="14"/>
      <c r="B16" s="15"/>
      <c r="C16" s="15"/>
      <c r="D16" s="15"/>
      <c r="E16" s="15"/>
      <c r="F16" s="7" t="str">
        <f aca="false">IF(OR(B16="",C16=""),"",ROUND((100/C16)*PI()*B16^2/400,2))</f>
        <v/>
      </c>
      <c r="G16" s="16" t="str">
        <f aca="false">IF(OR(B16="",C16=""),"",ROUND(((100/C16)*PI()*B16^2/400+IF(OR(D16="",E16=""),0,(100/E16)*PI()*D16^2/400))*0.785,2))</f>
        <v/>
      </c>
    </row>
    <row r="17" customFormat="false" ht="15" hidden="false" customHeight="false" outlineLevel="0" collapsed="false">
      <c r="A17" s="14"/>
      <c r="B17" s="15"/>
      <c r="C17" s="15"/>
      <c r="D17" s="15"/>
      <c r="E17" s="15"/>
      <c r="F17" s="7" t="str">
        <f aca="false">IF(OR(B17="",C17=""),"",ROUND((100/C17)*PI()*B17^2/400,2))</f>
        <v/>
      </c>
      <c r="G17" s="16" t="str">
        <f aca="false">IF(OR(B17="",C17=""),"",ROUND(((100/C17)*PI()*B17^2/400+IF(OR(D17="",E17=""),0,(100/E17)*PI()*D17^2/400))*0.785,2))</f>
        <v/>
      </c>
    </row>
    <row r="18" customFormat="false" ht="15" hidden="false" customHeight="false" outlineLevel="0" collapsed="false">
      <c r="A18" s="14"/>
      <c r="B18" s="15"/>
      <c r="C18" s="15"/>
      <c r="D18" s="15"/>
      <c r="E18" s="15"/>
      <c r="F18" s="7" t="str">
        <f aca="false">IF(OR(B18="",C18=""),"",ROUND((100/C18)*PI()*B18^2/400,2))</f>
        <v/>
      </c>
      <c r="G18" s="16" t="str">
        <f aca="false">IF(OR(B18="",C18=""),"",ROUND(((100/C18)*PI()*B18^2/400+IF(OR(D18="",E18=""),0,(100/E18)*PI()*D18^2/400))*0.785,2))</f>
        <v/>
      </c>
    </row>
    <row r="19" customFormat="false" ht="15" hidden="false" customHeight="false" outlineLevel="0" collapsed="false">
      <c r="A19" s="14"/>
      <c r="B19" s="15"/>
      <c r="C19" s="15"/>
      <c r="D19" s="15"/>
      <c r="E19" s="15"/>
      <c r="F19" s="7" t="str">
        <f aca="false">IF(OR(B19="",C19=""),"",ROUND((100/C19)*PI()*B19^2/400,2))</f>
        <v/>
      </c>
      <c r="G19" s="16" t="str">
        <f aca="false">IF(OR(B19="",C19=""),"",ROUND(((100/C19)*PI()*B19^2/400+IF(OR(D19="",E19=""),0,(100/E19)*PI()*D19^2/400))*0.785,2))</f>
        <v/>
      </c>
    </row>
    <row r="22" customFormat="false" ht="15" hidden="false" customHeight="false" outlineLevel="0" collapsed="false">
      <c r="A22" s="17" t="s">
        <v>16</v>
      </c>
    </row>
    <row r="23" customFormat="false" ht="15" hidden="false" customHeight="false" outlineLevel="0" collapsed="false">
      <c r="A23" s="18" t="s">
        <v>37</v>
      </c>
    </row>
    <row r="24" customFormat="false" ht="15" hidden="false" customHeight="false" outlineLevel="0" collapsed="false">
      <c r="A24" s="18" t="s">
        <v>38</v>
      </c>
    </row>
    <row r="26" customFormat="false" ht="15" hidden="false" customHeight="false" outlineLevel="0" collapsed="false">
      <c r="A26" s="17" t="s">
        <v>39</v>
      </c>
    </row>
    <row r="27" customFormat="false" ht="15" hidden="false" customHeight="false" outlineLevel="0" collapsed="false">
      <c r="A27" s="12" t="s">
        <v>40</v>
      </c>
    </row>
    <row r="28" customFormat="false" ht="15" hidden="false" customHeight="false" outlineLevel="0" collapsed="false">
      <c r="A28" s="12" t="s">
        <v>41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2026-09-06T22:25:55Z</dcterms:created>
  <dc:creator>openpyxl</dc:creator>
  <dc:description/>
  <dc:language>en-US</dc:language>
  <cp:lastModifiedBy/>
  <dcterms:modified xsi:type="dcterms:W3CDTF">2026-09-06T22:26:49Z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